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84" yWindow="144" windowWidth="14616" windowHeight="9564" activeTab="0"/>
  </bookViews>
  <sheets>
    <sheet name="coverage＿１" sheetId="1" r:id="rId1"/>
    <sheet name="problem31" sheetId="2" state="hidden" r:id="rId2"/>
  </sheets>
  <definedNames>
    <definedName name="HTML_CodePage" hidden="1">1252</definedName>
    <definedName name="HTML_Control" localSheetId="1" hidden="1">{"'Coverage'!$A$1:$T$23"}</definedName>
    <definedName name="HTML_Control" hidden="1">{"'Coverage'!$A$1:$T$23"}</definedName>
    <definedName name="HTML_Description" hidden="1">""</definedName>
    <definedName name="HTML_Email" hidden="1">""</definedName>
    <definedName name="HTML_Header" hidden="1">"Coverage"</definedName>
    <definedName name="HTML_LastUpdate" hidden="1">"01.5.23"</definedName>
    <definedName name="HTML_LineAfter" hidden="1">FALSE</definedName>
    <definedName name="HTML_LineBefore" hidden="1">FALSE</definedName>
    <definedName name="HTML_Name" hidden="1">"国際協力事業団"</definedName>
    <definedName name="HTML_OBDlg2" hidden="1">TRUE</definedName>
    <definedName name="HTML_OBDlg4" hidden="1">TRUE</definedName>
    <definedName name="HTML_OS" hidden="1">1</definedName>
    <definedName name="HTML_PathFile" hidden="1">"D:\data\Word97\JICA\Fmp_tab213.htm"</definedName>
    <definedName name="HTML_PathFileMac" hidden="1">"Macintosh HD:JICA:2001:FMC:Group_Ep:GE-cost.htm"</definedName>
    <definedName name="HTML_Title" hidden="1">"GE-cost"</definedName>
  </definedNames>
  <calcPr fullCalcOnLoad="1"/>
</workbook>
</file>

<file path=xl/sharedStrings.xml><?xml version="1.0" encoding="utf-8"?>
<sst xmlns="http://schemas.openxmlformats.org/spreadsheetml/2006/main" count="137" uniqueCount="93">
  <si>
    <t xml:space="preserve">Example: Corn Farm Work System </t>
  </si>
  <si>
    <t>main power =</t>
  </si>
  <si>
    <t>Walking Type Tractor</t>
  </si>
  <si>
    <t>Item</t>
  </si>
  <si>
    <t>Field Capacity/ unit</t>
  </si>
  <si>
    <t>Unit</t>
  </si>
  <si>
    <t>Net working hours</t>
  </si>
  <si>
    <t>No. of operation</t>
  </si>
  <si>
    <t>Coverage of one set</t>
  </si>
  <si>
    <t>Covered area</t>
  </si>
  <si>
    <t>Machinery</t>
  </si>
  <si>
    <t>Field Efficiency</t>
  </si>
  <si>
    <t>Work capacity</t>
  </si>
  <si>
    <t>No. of set (machine, worker)</t>
  </si>
  <si>
    <t>Work hour per day</t>
  </si>
  <si>
    <t>Net Work rate</t>
  </si>
  <si>
    <t>Net Work hours</t>
  </si>
  <si>
    <t>Daily Capacity of total set</t>
  </si>
  <si>
    <t>Working period</t>
  </si>
  <si>
    <t>Day number</t>
  </si>
  <si>
    <t>Rate of available day</t>
  </si>
  <si>
    <t>Available work days</t>
  </si>
  <si>
    <t>Width</t>
  </si>
  <si>
    <t>Capacity</t>
  </si>
  <si>
    <t>h/ha</t>
  </si>
  <si>
    <t>date to date</t>
  </si>
  <si>
    <t>ha</t>
  </si>
  <si>
    <t>Land preparation</t>
  </si>
  <si>
    <t>Weeding</t>
  </si>
  <si>
    <t>Manual</t>
  </si>
  <si>
    <t>Sowing</t>
  </si>
  <si>
    <t>Walking Type Tractor+2-Row Seeder</t>
  </si>
  <si>
    <t>Small Tiller</t>
  </si>
  <si>
    <t>Chemical application</t>
  </si>
  <si>
    <t>Power Sprayer</t>
  </si>
  <si>
    <t>Transportation</t>
  </si>
  <si>
    <t>Harvest</t>
  </si>
  <si>
    <t>Manual</t>
  </si>
  <si>
    <t>work system</t>
  </si>
  <si>
    <t>Sub total</t>
  </si>
  <si>
    <t>Available work day</t>
  </si>
  <si>
    <t>Work
Name</t>
  </si>
  <si>
    <t>Theoretical Field Capacity</t>
  </si>
  <si>
    <t>Speed</t>
  </si>
  <si>
    <t>unit</t>
  </si>
  <si>
    <t>m</t>
  </si>
  <si>
    <t>km/h</t>
  </si>
  <si>
    <t>ha/h</t>
  </si>
  <si>
    <t>%</t>
  </si>
  <si>
    <t>h/d</t>
  </si>
  <si>
    <t>ha/d</t>
  </si>
  <si>
    <t>d</t>
  </si>
  <si>
    <t>times</t>
  </si>
  <si>
    <t>ha</t>
  </si>
  <si>
    <t>Walking Type Tractor+Rotary</t>
  </si>
  <si>
    <t>Apr.1
-May 20</t>
  </si>
  <si>
    <t>July 1st
-July 5th</t>
  </si>
  <si>
    <t>Sep. 25th
-Nov. 10th</t>
  </si>
  <si>
    <t>Caring crop</t>
  </si>
  <si>
    <t>Sep. 25th
-Nov. 11th</t>
  </si>
  <si>
    <t>Sep. 25th
-Nov. 12th</t>
  </si>
  <si>
    <t>Sep. 25th
-Nov. 13th</t>
  </si>
  <si>
    <t>Sep. 25th
-Nov. 14th</t>
  </si>
  <si>
    <t>Table 33. Coverage of farm work</t>
  </si>
  <si>
    <t>W</t>
  </si>
  <si>
    <t>V</t>
  </si>
  <si>
    <t>TFC</t>
  </si>
  <si>
    <t>EF</t>
  </si>
  <si>
    <t>EFC</t>
  </si>
  <si>
    <t xml:space="preserve">Effective Field Capacity </t>
  </si>
  <si>
    <t>WC</t>
  </si>
  <si>
    <t>Ns</t>
  </si>
  <si>
    <t>DC</t>
  </si>
  <si>
    <t>Dn</t>
  </si>
  <si>
    <t>Dt</t>
  </si>
  <si>
    <t>NWR</t>
  </si>
  <si>
    <t>WP</t>
  </si>
  <si>
    <t>CA</t>
  </si>
  <si>
    <t>CAS</t>
  </si>
  <si>
    <t>AWD</t>
  </si>
  <si>
    <t>AWDR</t>
  </si>
  <si>
    <t>WDP</t>
  </si>
  <si>
    <t>N</t>
  </si>
  <si>
    <t xml:space="preserve">Effective Field Capacity </t>
  </si>
  <si>
    <t>WC</t>
  </si>
  <si>
    <t>Ns</t>
  </si>
  <si>
    <t>DC</t>
  </si>
  <si>
    <t>WDP</t>
  </si>
  <si>
    <t>AWD</t>
  </si>
  <si>
    <t>N</t>
  </si>
  <si>
    <t>CAS</t>
  </si>
  <si>
    <t>CA</t>
  </si>
  <si>
    <t>Exercise 3-1. Coverage of farm work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</si>
</sst>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&quot;\&quot;#,##0.0;[Red]&quot;\&quot;\-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.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m\ d\,\ yyyy"/>
    <numFmt numFmtId="196" formatCode="[$-411]g/&quot;標&quot;&quot;準&quot;"/>
    <numFmt numFmtId="197" formatCode="#,##0.0;[Red]\-#,##0.0"/>
    <numFmt numFmtId="198" formatCode="#,##0.000;[Red]\-#,##0.000"/>
    <numFmt numFmtId="199" formatCode="0.00_);[Red]\(0.00\)"/>
    <numFmt numFmtId="200" formatCode="#,##0.00_ ;[Red]\-#,##0.00\ "/>
    <numFmt numFmtId="201" formatCode="0.0_);[Red]\(0.0\)"/>
    <numFmt numFmtId="202" formatCode="#,##0.00000000000_ ;[Red]\-#,##0.00000000000\ "/>
    <numFmt numFmtId="203" formatCode="#,##0.0000000000_ ;[Red]\-#,##0.0000000000\ "/>
    <numFmt numFmtId="204" formatCode="#,##0.000000000_ ;[Red]\-#,##0.000000000\ "/>
    <numFmt numFmtId="205" formatCode="#,##0.00000000_ ;[Red]\-#,##0.00000000\ "/>
    <numFmt numFmtId="206" formatCode="#,##0.0000000_ ;[Red]\-#,##0.0000000\ "/>
    <numFmt numFmtId="207" formatCode="#,##0.000000_ ;[Red]\-#,##0.000000\ "/>
    <numFmt numFmtId="208" formatCode="#,##0.00000_ ;[Red]\-#,##0.00000\ "/>
    <numFmt numFmtId="209" formatCode="#,##0.0000_ ;[Red]\-#,##0.0000\ "/>
    <numFmt numFmtId="210" formatCode="#,##0.000_ ;[Red]\-#,##0.000\ "/>
    <numFmt numFmtId="211" formatCode="#,##0.0_ ;[Red]\-#,##0.0\ "/>
    <numFmt numFmtId="212" formatCode="#,##0_ ;[Red]\-#,##0\ "/>
  </numFmts>
  <fonts count="17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6"/>
      <name val="Osaka−等幅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6"/>
      <name val="Osaka"/>
      <family val="3"/>
    </font>
    <font>
      <b/>
      <sz val="18"/>
      <color indexed="18"/>
      <name val="Times New Roman"/>
      <family val="1"/>
    </font>
    <font>
      <sz val="10"/>
      <name val="平成明朝"/>
      <family val="3"/>
    </font>
    <font>
      <sz val="10"/>
      <color indexed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double"/>
      <top style="thin"/>
      <bottom style="thin">
        <color indexed="8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ck">
        <color indexed="8"/>
      </right>
      <top style="thin"/>
      <bottom style="double"/>
    </border>
    <border>
      <left style="thick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ck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 style="thick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double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/>
      <bottom style="thin"/>
    </border>
    <border>
      <left style="double">
        <color indexed="8"/>
      </left>
      <right style="double">
        <color indexed="8"/>
      </right>
      <top style="thin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>
        <color indexed="8"/>
      </top>
      <bottom style="thin"/>
    </border>
    <border>
      <left style="thin"/>
      <right style="thick">
        <color indexed="8"/>
      </right>
      <top style="thin"/>
      <bottom style="thin"/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9" fillId="0" borderId="0" xfId="22" applyFont="1" applyAlignment="1">
      <alignment vertical="center" wrapText="1"/>
      <protection/>
    </xf>
    <xf numFmtId="0" fontId="11" fillId="0" borderId="1" xfId="22" applyFont="1" applyBorder="1" applyAlignment="1">
      <alignment horizontal="center" vertical="center" wrapText="1"/>
      <protection/>
    </xf>
    <xf numFmtId="0" fontId="11" fillId="0" borderId="2" xfId="22" applyFont="1" applyBorder="1" applyAlignment="1">
      <alignment horizontal="center" vertical="center" wrapText="1"/>
      <protection/>
    </xf>
    <xf numFmtId="0" fontId="11" fillId="0" borderId="3" xfId="22" applyFont="1" applyBorder="1" applyAlignment="1">
      <alignment horizontal="center" vertical="center" wrapText="1"/>
      <protection/>
    </xf>
    <xf numFmtId="186" fontId="9" fillId="0" borderId="0" xfId="22" applyNumberFormat="1" applyFont="1" applyAlignment="1">
      <alignment vertical="center" wrapText="1"/>
      <protection/>
    </xf>
    <xf numFmtId="0" fontId="14" fillId="0" borderId="0" xfId="22" applyFont="1" applyAlignment="1">
      <alignment vertical="top"/>
      <protection/>
    </xf>
    <xf numFmtId="0" fontId="12" fillId="2" borderId="4" xfId="2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21" applyFont="1" applyBorder="1" applyAlignment="1">
      <alignment horizontal="left" vertical="center"/>
      <protection/>
    </xf>
    <xf numFmtId="0" fontId="11" fillId="0" borderId="0" xfId="22" applyFont="1" applyAlignment="1">
      <alignment vertical="top"/>
      <protection/>
    </xf>
    <xf numFmtId="0" fontId="11" fillId="0" borderId="0" xfId="22" applyFont="1" applyAlignment="1">
      <alignment horizontal="left" vertical="center" wrapText="1"/>
      <protection/>
    </xf>
    <xf numFmtId="0" fontId="11" fillId="0" borderId="0" xfId="22" applyFont="1" applyAlignment="1">
      <alignment vertical="center"/>
      <protection/>
    </xf>
    <xf numFmtId="0" fontId="15" fillId="0" borderId="0" xfId="0" applyFont="1" applyAlignment="1">
      <alignment/>
    </xf>
    <xf numFmtId="186" fontId="11" fillId="0" borderId="0" xfId="22" applyNumberFormat="1" applyFont="1" applyAlignment="1">
      <alignment horizontal="left" vertical="center" wrapText="1"/>
      <protection/>
    </xf>
    <xf numFmtId="0" fontId="12" fillId="2" borderId="5" xfId="21" applyFont="1" applyFill="1" applyBorder="1" applyAlignment="1">
      <alignment horizontal="centerContinuous" vertical="center" wrapText="1"/>
      <protection/>
    </xf>
    <xf numFmtId="0" fontId="12" fillId="2" borderId="6" xfId="21" applyFont="1" applyFill="1" applyBorder="1" applyAlignment="1">
      <alignment horizontal="centerContinuous" vertical="center" wrapText="1"/>
      <protection/>
    </xf>
    <xf numFmtId="0" fontId="12" fillId="2" borderId="7" xfId="21" applyFont="1" applyFill="1" applyBorder="1" applyAlignment="1">
      <alignment horizontal="center" vertical="center" wrapText="1"/>
      <protection/>
    </xf>
    <xf numFmtId="0" fontId="12" fillId="2" borderId="8" xfId="21" applyFont="1" applyFill="1" applyBorder="1" applyAlignment="1">
      <alignment horizontal="center" vertical="center" wrapText="1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12" fillId="2" borderId="1" xfId="21" applyFont="1" applyFill="1" applyBorder="1" applyAlignment="1">
      <alignment horizontal="center" vertical="center" wrapText="1"/>
      <protection/>
    </xf>
    <xf numFmtId="0" fontId="12" fillId="3" borderId="9" xfId="21" applyFont="1" applyFill="1" applyBorder="1" applyAlignment="1">
      <alignment horizontal="center" vertical="center" wrapText="1"/>
      <protection/>
    </xf>
    <xf numFmtId="0" fontId="12" fillId="3" borderId="10" xfId="21" applyFont="1" applyFill="1" applyBorder="1" applyAlignment="1">
      <alignment horizontal="center" vertical="center" wrapText="1"/>
      <protection/>
    </xf>
    <xf numFmtId="0" fontId="11" fillId="3" borderId="11" xfId="21" applyFont="1" applyFill="1" applyBorder="1" applyAlignment="1">
      <alignment horizontal="center" vertical="center" wrapText="1"/>
      <protection/>
    </xf>
    <xf numFmtId="0" fontId="12" fillId="3" borderId="11" xfId="21" applyFont="1" applyFill="1" applyBorder="1" applyAlignment="1">
      <alignment horizontal="center" vertical="center" wrapText="1"/>
      <protection/>
    </xf>
    <xf numFmtId="0" fontId="12" fillId="2" borderId="12" xfId="21" applyFont="1" applyFill="1" applyBorder="1" applyAlignment="1">
      <alignment horizontal="center" vertical="center" wrapText="1"/>
      <protection/>
    </xf>
    <xf numFmtId="0" fontId="11" fillId="0" borderId="13" xfId="22" applyFont="1" applyBorder="1" applyAlignment="1">
      <alignment horizontal="center" vertical="center" wrapText="1"/>
      <protection/>
    </xf>
    <xf numFmtId="0" fontId="12" fillId="0" borderId="14" xfId="21" applyFont="1" applyBorder="1" applyAlignment="1">
      <alignment horizontal="right" vertical="center" wrapText="1"/>
      <protection/>
    </xf>
    <xf numFmtId="0" fontId="11" fillId="0" borderId="2" xfId="22" applyFont="1" applyBorder="1" applyAlignment="1">
      <alignment vertical="center" wrapText="1"/>
      <protection/>
    </xf>
    <xf numFmtId="0" fontId="12" fillId="0" borderId="15" xfId="21" applyFont="1" applyBorder="1" applyAlignment="1">
      <alignment horizontal="right" vertical="center" wrapText="1"/>
      <protection/>
    </xf>
    <xf numFmtId="0" fontId="12" fillId="0" borderId="15" xfId="21" applyFont="1" applyBorder="1" applyAlignment="1">
      <alignment vertical="center" wrapText="1"/>
      <protection/>
    </xf>
    <xf numFmtId="0" fontId="12" fillId="0" borderId="16" xfId="21" applyFont="1" applyBorder="1" applyAlignment="1">
      <alignment vertical="center" wrapText="1"/>
      <protection/>
    </xf>
    <xf numFmtId="0" fontId="11" fillId="0" borderId="1" xfId="22" applyFont="1" applyBorder="1" applyAlignment="1">
      <alignment vertical="center" wrapText="1"/>
      <protection/>
    </xf>
    <xf numFmtId="0" fontId="12" fillId="0" borderId="1" xfId="21" applyFont="1" applyBorder="1" applyAlignment="1">
      <alignment vertical="center" wrapText="1"/>
      <protection/>
    </xf>
    <xf numFmtId="0" fontId="11" fillId="0" borderId="3" xfId="22" applyFont="1" applyBorder="1" applyAlignment="1">
      <alignment vertical="center" wrapText="1"/>
      <protection/>
    </xf>
    <xf numFmtId="0" fontId="16" fillId="0" borderId="0" xfId="21" applyFont="1" applyBorder="1" applyAlignment="1">
      <alignment horizontal="left" vertical="center" wrapText="1"/>
      <protection/>
    </xf>
    <xf numFmtId="0" fontId="16" fillId="0" borderId="0" xfId="21" applyFont="1" applyBorder="1" applyAlignment="1">
      <alignment horizontal="left" vertical="center"/>
      <protection/>
    </xf>
    <xf numFmtId="0" fontId="16" fillId="2" borderId="17" xfId="21" applyFont="1" applyFill="1" applyBorder="1" applyAlignment="1">
      <alignment horizontal="centerContinuous" vertical="center" wrapText="1"/>
      <protection/>
    </xf>
    <xf numFmtId="0" fontId="16" fillId="2" borderId="18" xfId="21" applyFont="1" applyFill="1" applyBorder="1" applyAlignment="1">
      <alignment horizontal="centerContinuous" vertical="center" wrapText="1"/>
      <protection/>
    </xf>
    <xf numFmtId="0" fontId="16" fillId="2" borderId="19" xfId="21" applyFont="1" applyFill="1" applyBorder="1" applyAlignment="1">
      <alignment horizontal="centerContinuous" vertical="center" wrapText="1"/>
      <protection/>
    </xf>
    <xf numFmtId="0" fontId="16" fillId="2" borderId="20" xfId="21" applyFont="1" applyFill="1" applyBorder="1" applyAlignment="1">
      <alignment horizontal="centerContinuous" vertical="center" wrapText="1"/>
      <protection/>
    </xf>
    <xf numFmtId="0" fontId="16" fillId="2" borderId="21" xfId="21" applyFont="1" applyFill="1" applyBorder="1" applyAlignment="1">
      <alignment horizontal="centerContinuous" vertical="center" wrapText="1"/>
      <protection/>
    </xf>
    <xf numFmtId="0" fontId="16" fillId="2" borderId="6" xfId="21" applyFont="1" applyFill="1" applyBorder="1" applyAlignment="1">
      <alignment horizontal="centerContinuous" vertical="center" wrapText="1"/>
      <protection/>
    </xf>
    <xf numFmtId="186" fontId="16" fillId="2" borderId="22" xfId="21" applyNumberFormat="1" applyFont="1" applyFill="1" applyBorder="1" applyAlignment="1">
      <alignment horizontal="centerContinuous" vertical="center" wrapText="1"/>
      <protection/>
    </xf>
    <xf numFmtId="0" fontId="16" fillId="2" borderId="23" xfId="21" applyFont="1" applyFill="1" applyBorder="1" applyAlignment="1">
      <alignment horizontal="centerContinuous" vertical="center" wrapText="1"/>
      <protection/>
    </xf>
    <xf numFmtId="0" fontId="11" fillId="2" borderId="24" xfId="21" applyFont="1" applyFill="1" applyBorder="1" applyAlignment="1">
      <alignment horizontal="center" vertical="center" wrapText="1"/>
      <protection/>
    </xf>
    <xf numFmtId="0" fontId="11" fillId="4" borderId="24" xfId="21" applyFont="1" applyFill="1" applyBorder="1" applyAlignment="1">
      <alignment horizontal="center" vertical="center" wrapText="1"/>
      <protection/>
    </xf>
    <xf numFmtId="0" fontId="12" fillId="2" borderId="7" xfId="21" applyFont="1" applyFill="1" applyBorder="1" applyAlignment="1">
      <alignment vertical="center" wrapText="1"/>
      <protection/>
    </xf>
    <xf numFmtId="0" fontId="12" fillId="2" borderId="8" xfId="21" applyFont="1" applyFill="1" applyBorder="1" applyAlignment="1">
      <alignment vertical="center" wrapText="1"/>
      <protection/>
    </xf>
    <xf numFmtId="0" fontId="11" fillId="5" borderId="25" xfId="21" applyFont="1" applyFill="1" applyBorder="1" applyAlignment="1">
      <alignment horizontal="center" vertical="center" wrapText="1"/>
      <protection/>
    </xf>
    <xf numFmtId="0" fontId="11" fillId="2" borderId="2" xfId="21" applyFont="1" applyFill="1" applyBorder="1" applyAlignment="1">
      <alignment horizontal="center" vertical="center" wrapText="1"/>
      <protection/>
    </xf>
    <xf numFmtId="186" fontId="11" fillId="2" borderId="26" xfId="21" applyNumberFormat="1" applyFont="1" applyFill="1" applyBorder="1" applyAlignment="1">
      <alignment horizontal="center" vertical="center" wrapText="1"/>
      <protection/>
    </xf>
    <xf numFmtId="0" fontId="11" fillId="2" borderId="27" xfId="21" applyFont="1" applyFill="1" applyBorder="1" applyAlignment="1">
      <alignment horizontal="center" vertical="center" wrapText="1"/>
      <protection/>
    </xf>
    <xf numFmtId="0" fontId="11" fillId="2" borderId="28" xfId="21" applyFont="1" applyFill="1" applyBorder="1" applyAlignment="1">
      <alignment horizontal="center" vertical="center" wrapText="1"/>
      <protection/>
    </xf>
    <xf numFmtId="0" fontId="11" fillId="2" borderId="29" xfId="21" applyFont="1" applyFill="1" applyBorder="1" applyAlignment="1">
      <alignment horizontal="center" vertical="center" wrapText="1"/>
      <protection/>
    </xf>
    <xf numFmtId="0" fontId="11" fillId="4" borderId="29" xfId="21" applyFont="1" applyFill="1" applyBorder="1" applyAlignment="1">
      <alignment horizontal="center" vertical="center" wrapText="1"/>
      <protection/>
    </xf>
    <xf numFmtId="0" fontId="11" fillId="2" borderId="11" xfId="21" applyFont="1" applyFill="1" applyBorder="1" applyAlignment="1">
      <alignment horizontal="center" vertical="center" wrapText="1"/>
      <protection/>
    </xf>
    <xf numFmtId="0" fontId="11" fillId="3" borderId="30" xfId="21" applyFont="1" applyFill="1" applyBorder="1" applyAlignment="1">
      <alignment horizontal="center" vertical="center" wrapText="1"/>
      <protection/>
    </xf>
    <xf numFmtId="0" fontId="11" fillId="3" borderId="31" xfId="21" applyFont="1" applyFill="1" applyBorder="1" applyAlignment="1">
      <alignment horizontal="center" vertical="center" wrapText="1"/>
      <protection/>
    </xf>
    <xf numFmtId="0" fontId="11" fillId="3" borderId="32" xfId="21" applyFont="1" applyFill="1" applyBorder="1" applyAlignment="1">
      <alignment horizontal="center" vertical="center" wrapText="1"/>
      <protection/>
    </xf>
    <xf numFmtId="0" fontId="11" fillId="3" borderId="12" xfId="21" applyFont="1" applyFill="1" applyBorder="1" applyAlignment="1">
      <alignment horizontal="center" vertical="center" wrapText="1"/>
      <protection/>
    </xf>
    <xf numFmtId="186" fontId="11" fillId="2" borderId="33" xfId="21" applyNumberFormat="1" applyFont="1" applyFill="1" applyBorder="1" applyAlignment="1">
      <alignment horizontal="center" vertical="center" wrapText="1"/>
      <protection/>
    </xf>
    <xf numFmtId="0" fontId="11" fillId="2" borderId="34" xfId="21" applyFont="1" applyFill="1" applyBorder="1" applyAlignment="1">
      <alignment horizontal="center" vertical="center" wrapText="1"/>
      <protection/>
    </xf>
    <xf numFmtId="0" fontId="11" fillId="2" borderId="35" xfId="21" applyFont="1" applyFill="1" applyBorder="1" applyAlignment="1">
      <alignment horizontal="center" vertical="center" wrapText="1"/>
      <protection/>
    </xf>
    <xf numFmtId="0" fontId="11" fillId="2" borderId="36" xfId="21" applyFont="1" applyFill="1" applyBorder="1" applyAlignment="1">
      <alignment horizontal="center" vertical="center" wrapText="1"/>
      <protection/>
    </xf>
    <xf numFmtId="0" fontId="11" fillId="4" borderId="36" xfId="21" applyFont="1" applyFill="1" applyBorder="1" applyAlignment="1">
      <alignment horizontal="center" vertical="center" wrapText="1"/>
      <protection/>
    </xf>
    <xf numFmtId="0" fontId="11" fillId="6" borderId="37" xfId="21" applyFont="1" applyFill="1" applyBorder="1" applyAlignment="1">
      <alignment vertical="center" wrapText="1"/>
      <protection/>
    </xf>
    <xf numFmtId="4" fontId="11" fillId="6" borderId="38" xfId="21" applyNumberFormat="1" applyFont="1" applyFill="1" applyBorder="1" applyAlignment="1">
      <alignment vertical="center" wrapText="1"/>
      <protection/>
    </xf>
    <xf numFmtId="186" fontId="12" fillId="0" borderId="13" xfId="21" applyNumberFormat="1" applyFont="1" applyFill="1" applyBorder="1" applyAlignment="1">
      <alignment horizontal="right" vertical="center" wrapText="1"/>
      <protection/>
    </xf>
    <xf numFmtId="185" fontId="11" fillId="0" borderId="13" xfId="21" applyNumberFormat="1" applyFont="1" applyFill="1" applyBorder="1" applyAlignment="1">
      <alignment horizontal="right" vertical="center" wrapText="1"/>
      <protection/>
    </xf>
    <xf numFmtId="186" fontId="11" fillId="7" borderId="39" xfId="21" applyNumberFormat="1" applyFont="1" applyFill="1" applyBorder="1" applyAlignment="1">
      <alignment horizontal="right" vertical="center" wrapText="1"/>
      <protection/>
    </xf>
    <xf numFmtId="4" fontId="11" fillId="8" borderId="40" xfId="21" applyNumberFormat="1" applyFont="1" applyFill="1" applyBorder="1" applyAlignment="1">
      <alignment horizontal="right" vertical="center" wrapText="1"/>
      <protection/>
    </xf>
    <xf numFmtId="3" fontId="11" fillId="8" borderId="41" xfId="21" applyNumberFormat="1" applyFont="1" applyFill="1" applyBorder="1" applyAlignment="1">
      <alignment horizontal="right" vertical="center" wrapText="1"/>
      <protection/>
    </xf>
    <xf numFmtId="177" fontId="11" fillId="8" borderId="42" xfId="21" applyNumberFormat="1" applyFont="1" applyFill="1" applyBorder="1" applyAlignment="1">
      <alignment horizontal="right" vertical="center" wrapText="1"/>
      <protection/>
    </xf>
    <xf numFmtId="0" fontId="11" fillId="8" borderId="43" xfId="21" applyFont="1" applyFill="1" applyBorder="1" applyAlignment="1">
      <alignment horizontal="right" vertical="center" wrapText="1"/>
      <protection/>
    </xf>
    <xf numFmtId="177" fontId="12" fillId="0" borderId="43" xfId="21" applyNumberFormat="1" applyFont="1" applyBorder="1" applyAlignment="1">
      <alignment horizontal="right" vertical="center" wrapText="1"/>
      <protection/>
    </xf>
    <xf numFmtId="186" fontId="11" fillId="9" borderId="44" xfId="21" applyNumberFormat="1" applyFont="1" applyFill="1" applyBorder="1" applyAlignment="1">
      <alignment horizontal="right" vertical="center" wrapText="1"/>
      <protection/>
    </xf>
    <xf numFmtId="0" fontId="11" fillId="6" borderId="43" xfId="21" applyFont="1" applyFill="1" applyBorder="1" applyAlignment="1">
      <alignment horizontal="right" vertical="center" wrapText="1"/>
      <protection/>
    </xf>
    <xf numFmtId="0" fontId="11" fillId="6" borderId="45" xfId="21" applyFont="1" applyFill="1" applyBorder="1" applyAlignment="1">
      <alignment horizontal="right" vertical="center" wrapText="1"/>
      <protection/>
    </xf>
    <xf numFmtId="177" fontId="11" fillId="9" borderId="23" xfId="21" applyNumberFormat="1" applyFont="1" applyFill="1" applyBorder="1" applyAlignment="1">
      <alignment horizontal="right" vertical="center" wrapText="1"/>
      <protection/>
    </xf>
    <xf numFmtId="0" fontId="11" fillId="6" borderId="36" xfId="21" applyFont="1" applyFill="1" applyBorder="1" applyAlignment="1">
      <alignment horizontal="right" vertical="center" wrapText="1"/>
      <protection/>
    </xf>
    <xf numFmtId="177" fontId="11" fillId="4" borderId="36" xfId="21" applyNumberFormat="1" applyFont="1" applyFill="1" applyBorder="1" applyAlignment="1">
      <alignment horizontal="right" vertical="center" wrapText="1"/>
      <protection/>
    </xf>
    <xf numFmtId="185" fontId="11" fillId="4" borderId="36" xfId="21" applyNumberFormat="1" applyFont="1" applyFill="1" applyBorder="1" applyAlignment="1">
      <alignment horizontal="right" vertical="center" wrapText="1"/>
      <protection/>
    </xf>
    <xf numFmtId="2" fontId="11" fillId="6" borderId="38" xfId="21" applyNumberFormat="1" applyFont="1" applyFill="1" applyBorder="1" applyAlignment="1">
      <alignment vertical="center" wrapText="1"/>
      <protection/>
    </xf>
    <xf numFmtId="186" fontId="12" fillId="0" borderId="38" xfId="21" applyNumberFormat="1" applyFont="1" applyFill="1" applyBorder="1" applyAlignment="1">
      <alignment horizontal="right" vertical="center" wrapText="1"/>
      <protection/>
    </xf>
    <xf numFmtId="185" fontId="11" fillId="0" borderId="1" xfId="21" applyNumberFormat="1" applyFont="1" applyFill="1" applyBorder="1" applyAlignment="1">
      <alignment horizontal="right" vertical="center" wrapText="1"/>
      <protection/>
    </xf>
    <xf numFmtId="4" fontId="11" fillId="8" borderId="46" xfId="21" applyNumberFormat="1" applyFont="1" applyFill="1" applyBorder="1" applyAlignment="1">
      <alignment horizontal="right" vertical="center" wrapText="1"/>
      <protection/>
    </xf>
    <xf numFmtId="177" fontId="11" fillId="6" borderId="47" xfId="21" applyNumberFormat="1" applyFont="1" applyFill="1" applyBorder="1" applyAlignment="1">
      <alignment horizontal="right" vertical="center" wrapText="1"/>
      <protection/>
    </xf>
    <xf numFmtId="0" fontId="11" fillId="6" borderId="2" xfId="21" applyFont="1" applyFill="1" applyBorder="1" applyAlignment="1">
      <alignment horizontal="right" vertical="center" wrapText="1"/>
      <protection/>
    </xf>
    <xf numFmtId="177" fontId="12" fillId="0" borderId="2" xfId="21" applyNumberFormat="1" applyFont="1" applyBorder="1" applyAlignment="1">
      <alignment horizontal="right" vertical="center" wrapText="1"/>
      <protection/>
    </xf>
    <xf numFmtId="186" fontId="11" fillId="9" borderId="48" xfId="21" applyNumberFormat="1" applyFont="1" applyFill="1" applyBorder="1" applyAlignment="1">
      <alignment horizontal="right" vertical="center" wrapText="1"/>
      <protection/>
    </xf>
    <xf numFmtId="3" fontId="11" fillId="8" borderId="49" xfId="21" applyNumberFormat="1" applyFont="1" applyFill="1" applyBorder="1" applyAlignment="1">
      <alignment horizontal="right" vertical="center" wrapText="1"/>
      <protection/>
    </xf>
    <xf numFmtId="0" fontId="11" fillId="6" borderId="36" xfId="21" applyFont="1" applyFill="1" applyBorder="1" applyAlignment="1">
      <alignment vertical="center" wrapText="1"/>
      <protection/>
    </xf>
    <xf numFmtId="0" fontId="11" fillId="6" borderId="50" xfId="21" applyFont="1" applyFill="1" applyBorder="1" applyAlignment="1">
      <alignment vertical="center" wrapText="1"/>
      <protection/>
    </xf>
    <xf numFmtId="4" fontId="11" fillId="6" borderId="50" xfId="21" applyNumberFormat="1" applyFont="1" applyFill="1" applyBorder="1" applyAlignment="1">
      <alignment vertical="center" wrapText="1"/>
      <protection/>
    </xf>
    <xf numFmtId="186" fontId="12" fillId="0" borderId="50" xfId="21" applyNumberFormat="1" applyFont="1" applyFill="1" applyBorder="1" applyAlignment="1">
      <alignment horizontal="right" vertical="center" wrapText="1"/>
      <protection/>
    </xf>
    <xf numFmtId="177" fontId="12" fillId="0" borderId="34" xfId="21" applyNumberFormat="1" applyFont="1" applyBorder="1" applyAlignment="1">
      <alignment horizontal="right" vertical="center" wrapText="1"/>
      <protection/>
    </xf>
    <xf numFmtId="186" fontId="11" fillId="9" borderId="51" xfId="21" applyNumberFormat="1" applyFont="1" applyFill="1" applyBorder="1" applyAlignment="1">
      <alignment horizontal="right" vertical="center" wrapText="1"/>
      <protection/>
    </xf>
    <xf numFmtId="0" fontId="11" fillId="6" borderId="1" xfId="21" applyFont="1" applyFill="1" applyBorder="1" applyAlignment="1">
      <alignment vertical="center" wrapText="1"/>
      <protection/>
    </xf>
    <xf numFmtId="4" fontId="11" fillId="6" borderId="1" xfId="21" applyNumberFormat="1" applyFont="1" applyFill="1" applyBorder="1" applyAlignment="1">
      <alignment vertical="center" wrapText="1"/>
      <protection/>
    </xf>
    <xf numFmtId="186" fontId="12" fillId="0" borderId="1" xfId="21" applyNumberFormat="1" applyFont="1" applyFill="1" applyBorder="1" applyAlignment="1">
      <alignment horizontal="right" vertical="center" wrapText="1"/>
      <protection/>
    </xf>
    <xf numFmtId="185" fontId="11" fillId="0" borderId="3" xfId="21" applyNumberFormat="1" applyFont="1" applyFill="1" applyBorder="1" applyAlignment="1">
      <alignment horizontal="right" vertical="center" wrapText="1"/>
      <protection/>
    </xf>
    <xf numFmtId="3" fontId="11" fillId="8" borderId="6" xfId="21" applyNumberFormat="1" applyFont="1" applyFill="1" applyBorder="1" applyAlignment="1">
      <alignment horizontal="right" vertical="center" wrapText="1"/>
      <protection/>
    </xf>
    <xf numFmtId="177" fontId="12" fillId="0" borderId="1" xfId="21" applyNumberFormat="1" applyFont="1" applyBorder="1" applyAlignment="1">
      <alignment horizontal="right" vertical="center" wrapText="1"/>
      <protection/>
    </xf>
    <xf numFmtId="186" fontId="11" fillId="9" borderId="1" xfId="21" applyNumberFormat="1" applyFont="1" applyFill="1" applyBorder="1" applyAlignment="1">
      <alignment horizontal="right" vertical="center" wrapText="1"/>
      <protection/>
    </xf>
    <xf numFmtId="177" fontId="11" fillId="9" borderId="5" xfId="21" applyNumberFormat="1" applyFont="1" applyFill="1" applyBorder="1" applyAlignment="1">
      <alignment horizontal="right" vertical="center" wrapText="1"/>
      <protection/>
    </xf>
    <xf numFmtId="0" fontId="11" fillId="6" borderId="24" xfId="21" applyFont="1" applyFill="1" applyBorder="1" applyAlignment="1">
      <alignment vertical="center" wrapText="1"/>
      <protection/>
    </xf>
    <xf numFmtId="0" fontId="11" fillId="6" borderId="3" xfId="21" applyFont="1" applyFill="1" applyBorder="1" applyAlignment="1">
      <alignment vertical="center" wrapText="1"/>
      <protection/>
    </xf>
    <xf numFmtId="0" fontId="11" fillId="0" borderId="11" xfId="21" applyFont="1" applyFill="1" applyBorder="1" applyAlignment="1">
      <alignment vertical="center" wrapText="1"/>
      <protection/>
    </xf>
    <xf numFmtId="4" fontId="11" fillId="0" borderId="52" xfId="21" applyNumberFormat="1" applyFont="1" applyFill="1" applyBorder="1" applyAlignment="1">
      <alignment vertical="center" wrapText="1"/>
      <protection/>
    </xf>
    <xf numFmtId="186" fontId="12" fillId="0" borderId="52" xfId="21" applyNumberFormat="1" applyFont="1" applyFill="1" applyBorder="1" applyAlignment="1">
      <alignment horizontal="right" vertical="center" wrapText="1"/>
      <protection/>
    </xf>
    <xf numFmtId="0" fontId="11" fillId="0" borderId="53" xfId="22" applyFont="1" applyFill="1" applyBorder="1" applyAlignment="1">
      <alignment horizontal="center" vertical="center" wrapText="1"/>
      <protection/>
    </xf>
    <xf numFmtId="0" fontId="11" fillId="0" borderId="53" xfId="22" applyFont="1" applyFill="1" applyBorder="1" applyAlignment="1">
      <alignment horizontal="center" vertical="center" wrapText="1"/>
      <protection/>
    </xf>
    <xf numFmtId="0" fontId="11" fillId="0" borderId="53" xfId="21" applyFont="1" applyFill="1" applyBorder="1" applyAlignment="1">
      <alignment vertical="center" wrapText="1"/>
      <protection/>
    </xf>
    <xf numFmtId="4" fontId="11" fillId="0" borderId="53" xfId="21" applyNumberFormat="1" applyFont="1" applyFill="1" applyBorder="1" applyAlignment="1">
      <alignment vertical="center" wrapText="1"/>
      <protection/>
    </xf>
    <xf numFmtId="186" fontId="12" fillId="0" borderId="53" xfId="21" applyNumberFormat="1" applyFont="1" applyFill="1" applyBorder="1" applyAlignment="1">
      <alignment horizontal="right" vertical="center" wrapText="1"/>
      <protection/>
    </xf>
    <xf numFmtId="185" fontId="11" fillId="0" borderId="53" xfId="21" applyNumberFormat="1" applyFont="1" applyFill="1" applyBorder="1" applyAlignment="1">
      <alignment horizontal="right" vertical="center" wrapText="1"/>
      <protection/>
    </xf>
    <xf numFmtId="0" fontId="11" fillId="0" borderId="54" xfId="22" applyFont="1" applyFill="1" applyBorder="1" applyAlignment="1">
      <alignment wrapText="1"/>
      <protection/>
    </xf>
    <xf numFmtId="4" fontId="11" fillId="0" borderId="55" xfId="21" applyNumberFormat="1" applyFont="1" applyFill="1" applyBorder="1" applyAlignment="1">
      <alignment horizontal="right" vertical="center" wrapText="1"/>
      <protection/>
    </xf>
    <xf numFmtId="3" fontId="11" fillId="0" borderId="55" xfId="21" applyNumberFormat="1" applyFont="1" applyFill="1" applyBorder="1" applyAlignment="1">
      <alignment horizontal="right" vertical="center" wrapText="1"/>
      <protection/>
    </xf>
    <xf numFmtId="0" fontId="11" fillId="0" borderId="55" xfId="21" applyFont="1" applyFill="1" applyBorder="1" applyAlignment="1">
      <alignment vertical="center" wrapText="1"/>
      <protection/>
    </xf>
    <xf numFmtId="177" fontId="12" fillId="0" borderId="55" xfId="21" applyNumberFormat="1" applyFont="1" applyFill="1" applyBorder="1" applyAlignment="1">
      <alignment horizontal="right" vertical="center" wrapText="1"/>
      <protection/>
    </xf>
    <xf numFmtId="186" fontId="11" fillId="0" borderId="55" xfId="21" applyNumberFormat="1" applyFont="1" applyFill="1" applyBorder="1" applyAlignment="1">
      <alignment horizontal="right" vertical="center" wrapText="1"/>
      <protection/>
    </xf>
    <xf numFmtId="0" fontId="12" fillId="0" borderId="55" xfId="21" applyFont="1" applyFill="1" applyBorder="1" applyAlignment="1">
      <alignment vertical="center" wrapText="1"/>
      <protection/>
    </xf>
    <xf numFmtId="177" fontId="11" fillId="0" borderId="54" xfId="21" applyNumberFormat="1" applyFont="1" applyFill="1" applyBorder="1" applyAlignment="1">
      <alignment horizontal="right" vertical="center" wrapText="1"/>
      <protection/>
    </xf>
    <xf numFmtId="177" fontId="11" fillId="0" borderId="55" xfId="21" applyNumberFormat="1" applyFont="1" applyFill="1" applyBorder="1" applyAlignment="1">
      <alignment horizontal="right" vertical="center" wrapText="1"/>
      <protection/>
    </xf>
    <xf numFmtId="185" fontId="11" fillId="0" borderId="55" xfId="21" applyNumberFormat="1" applyFont="1" applyFill="1" applyBorder="1" applyAlignment="1">
      <alignment horizontal="right" vertical="center" wrapText="1"/>
      <protection/>
    </xf>
    <xf numFmtId="0" fontId="12" fillId="2" borderId="9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2" fillId="2" borderId="3" xfId="21" applyFont="1" applyFill="1" applyBorder="1" applyAlignment="1">
      <alignment horizontal="center" vertical="center" wrapText="1"/>
      <protection/>
    </xf>
    <xf numFmtId="0" fontId="11" fillId="5" borderId="3" xfId="21" applyFont="1" applyFill="1" applyBorder="1" applyAlignment="1">
      <alignment horizontal="center" vertical="center" wrapText="1"/>
      <protection/>
    </xf>
    <xf numFmtId="0" fontId="11" fillId="5" borderId="56" xfId="21" applyFont="1" applyFill="1" applyBorder="1" applyAlignment="1">
      <alignment horizontal="center" vertical="center" wrapText="1"/>
      <protection/>
    </xf>
    <xf numFmtId="0" fontId="11" fillId="5" borderId="57" xfId="21" applyFont="1" applyFill="1" applyBorder="1" applyAlignment="1">
      <alignment horizontal="center" vertical="center" wrapText="1"/>
      <protection/>
    </xf>
    <xf numFmtId="0" fontId="11" fillId="2" borderId="4" xfId="21" applyFont="1" applyFill="1" applyBorder="1" applyAlignment="1">
      <alignment horizontal="center" vertical="center" wrapText="1"/>
      <protection/>
    </xf>
    <xf numFmtId="186" fontId="11" fillId="2" borderId="51" xfId="21" applyNumberFormat="1" applyFont="1" applyFill="1" applyBorder="1" applyAlignment="1">
      <alignment horizontal="center" vertical="center" wrapText="1"/>
      <protection/>
    </xf>
    <xf numFmtId="0" fontId="11" fillId="2" borderId="58" xfId="2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2" fillId="3" borderId="59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11" fillId="0" borderId="60" xfId="22" applyFont="1" applyBorder="1" applyAlignment="1">
      <alignment horizontal="center" vertical="center" wrapText="1"/>
      <protection/>
    </xf>
    <xf numFmtId="0" fontId="11" fillId="0" borderId="61" xfId="22" applyFont="1" applyBorder="1" applyAlignment="1">
      <alignment horizontal="center" vertical="center" wrapText="1"/>
      <protection/>
    </xf>
    <xf numFmtId="186" fontId="11" fillId="7" borderId="62" xfId="21" applyNumberFormat="1" applyFont="1" applyFill="1" applyBorder="1" applyAlignment="1">
      <alignment horizontal="right" vertical="center" wrapText="1"/>
      <protection/>
    </xf>
    <xf numFmtId="186" fontId="11" fillId="9" borderId="63" xfId="21" applyNumberFormat="1" applyFont="1" applyFill="1" applyBorder="1" applyAlignment="1">
      <alignment horizontal="right" vertical="center" wrapText="1"/>
      <protection/>
    </xf>
    <xf numFmtId="177" fontId="11" fillId="9" borderId="64" xfId="21" applyNumberFormat="1" applyFont="1" applyFill="1" applyBorder="1" applyAlignment="1">
      <alignment horizontal="right" vertical="center" wrapText="1"/>
      <protection/>
    </xf>
    <xf numFmtId="0" fontId="11" fillId="6" borderId="65" xfId="21" applyFont="1" applyFill="1" applyBorder="1" applyAlignment="1">
      <alignment horizontal="right" vertical="center" wrapText="1"/>
      <protection/>
    </xf>
    <xf numFmtId="177" fontId="11" fillId="4" borderId="65" xfId="21" applyNumberFormat="1" applyFont="1" applyFill="1" applyBorder="1" applyAlignment="1">
      <alignment horizontal="right" vertical="center" wrapText="1"/>
      <protection/>
    </xf>
    <xf numFmtId="185" fontId="11" fillId="4" borderId="65" xfId="21" applyNumberFormat="1" applyFont="1" applyFill="1" applyBorder="1" applyAlignment="1">
      <alignment horizontal="right" vertical="center" wrapText="1"/>
      <protection/>
    </xf>
    <xf numFmtId="0" fontId="11" fillId="0" borderId="66" xfId="22" applyFont="1" applyBorder="1" applyAlignment="1">
      <alignment vertical="center" wrapText="1"/>
      <protection/>
    </xf>
    <xf numFmtId="0" fontId="11" fillId="0" borderId="66" xfId="22" applyFont="1" applyBorder="1" applyAlignment="1">
      <alignment horizontal="center" vertical="center" wrapText="1"/>
      <protection/>
    </xf>
    <xf numFmtId="186" fontId="11" fillId="9" borderId="67" xfId="21" applyNumberFormat="1" applyFont="1" applyFill="1" applyBorder="1" applyAlignment="1">
      <alignment horizontal="right" vertical="center" wrapText="1"/>
      <protection/>
    </xf>
    <xf numFmtId="0" fontId="11" fillId="5" borderId="68" xfId="21" applyFont="1" applyFill="1" applyBorder="1" applyAlignment="1">
      <alignment horizontal="center" vertical="center" wrapText="1"/>
      <protection/>
    </xf>
    <xf numFmtId="0" fontId="11" fillId="5" borderId="5" xfId="21" applyFont="1" applyFill="1" applyBorder="1" applyAlignment="1">
      <alignment horizontal="center" vertical="center" wrapText="1"/>
      <protection/>
    </xf>
    <xf numFmtId="0" fontId="11" fillId="3" borderId="5" xfId="21" applyFont="1" applyFill="1" applyBorder="1" applyAlignment="1">
      <alignment horizontal="center" vertical="center" wrapText="1"/>
      <protection/>
    </xf>
    <xf numFmtId="4" fontId="11" fillId="8" borderId="69" xfId="21" applyNumberFormat="1" applyFont="1" applyFill="1" applyBorder="1" applyAlignment="1">
      <alignment horizontal="right" vertical="center" wrapText="1"/>
      <protection/>
    </xf>
    <xf numFmtId="4" fontId="11" fillId="8" borderId="70" xfId="21" applyNumberFormat="1" applyFont="1" applyFill="1" applyBorder="1" applyAlignment="1">
      <alignment horizontal="right" vertical="center" wrapText="1"/>
      <protection/>
    </xf>
    <xf numFmtId="0" fontId="11" fillId="2" borderId="15" xfId="21" applyFont="1" applyFill="1" applyBorder="1" applyAlignment="1">
      <alignment horizontal="center" vertical="center" wrapText="1"/>
      <protection/>
    </xf>
    <xf numFmtId="0" fontId="11" fillId="2" borderId="16" xfId="21" applyFont="1" applyFill="1" applyBorder="1" applyAlignment="1">
      <alignment horizontal="center" vertical="center" wrapText="1"/>
      <protection/>
    </xf>
    <xf numFmtId="0" fontId="12" fillId="2" borderId="16" xfId="21" applyFont="1" applyFill="1" applyBorder="1" applyAlignment="1">
      <alignment horizontal="center" vertical="center" wrapText="1"/>
      <protection/>
    </xf>
    <xf numFmtId="0" fontId="11" fillId="5" borderId="71" xfId="21" applyFont="1" applyFill="1" applyBorder="1" applyAlignment="1">
      <alignment horizontal="center" vertical="center" wrapText="1"/>
      <protection/>
    </xf>
    <xf numFmtId="0" fontId="11" fillId="5" borderId="72" xfId="21" applyFont="1" applyFill="1" applyBorder="1" applyAlignment="1">
      <alignment horizontal="center" vertical="center" wrapText="1"/>
      <protection/>
    </xf>
    <xf numFmtId="0" fontId="11" fillId="3" borderId="72" xfId="21" applyFont="1" applyFill="1" applyBorder="1" applyAlignment="1">
      <alignment horizontal="center" vertical="center" wrapText="1"/>
      <protection/>
    </xf>
    <xf numFmtId="3" fontId="11" fillId="7" borderId="73" xfId="21" applyNumberFormat="1" applyFont="1" applyFill="1" applyBorder="1" applyAlignment="1">
      <alignment horizontal="right" vertical="center" wrapText="1"/>
      <protection/>
    </xf>
    <xf numFmtId="3" fontId="11" fillId="7" borderId="74" xfId="21" applyNumberFormat="1" applyFont="1" applyFill="1" applyBorder="1" applyAlignment="1">
      <alignment horizontal="right" vertical="center" wrapText="1"/>
      <protection/>
    </xf>
    <xf numFmtId="177" fontId="12" fillId="10" borderId="75" xfId="21" applyNumberFormat="1" applyFont="1" applyFill="1" applyBorder="1" applyAlignment="1">
      <alignment horizontal="right" vertical="center" wrapText="1"/>
      <protection/>
    </xf>
    <xf numFmtId="177" fontId="12" fillId="10" borderId="76" xfId="21" applyNumberFormat="1" applyFont="1" applyFill="1" applyBorder="1" applyAlignment="1">
      <alignment horizontal="right" vertical="center" wrapText="1"/>
      <protection/>
    </xf>
    <xf numFmtId="177" fontId="12" fillId="10" borderId="77" xfId="21" applyNumberFormat="1" applyFont="1" applyFill="1" applyBorder="1" applyAlignment="1">
      <alignment horizontal="right" vertical="center" wrapText="1"/>
      <protection/>
    </xf>
    <xf numFmtId="0" fontId="11" fillId="10" borderId="61" xfId="21" applyFont="1" applyFill="1" applyBorder="1" applyAlignment="1">
      <alignment horizontal="right" vertical="center" wrapText="1"/>
      <protection/>
    </xf>
    <xf numFmtId="0" fontId="11" fillId="10" borderId="69" xfId="21" applyFont="1" applyFill="1" applyBorder="1" applyAlignment="1">
      <alignment horizontal="right" vertical="center" wrapText="1"/>
      <protection/>
    </xf>
    <xf numFmtId="0" fontId="11" fillId="10" borderId="66" xfId="21" applyFont="1" applyFill="1" applyBorder="1" applyAlignment="1">
      <alignment horizontal="right" vertical="center" wrapText="1"/>
      <protection/>
    </xf>
    <xf numFmtId="0" fontId="11" fillId="10" borderId="70" xfId="21" applyFont="1" applyFill="1" applyBorder="1" applyAlignment="1">
      <alignment horizontal="right" vertical="center" wrapText="1"/>
      <protection/>
    </xf>
    <xf numFmtId="0" fontId="11" fillId="2" borderId="24" xfId="21" applyFont="1" applyFill="1" applyBorder="1" applyAlignment="1">
      <alignment horizontal="center" vertical="center" wrapText="1"/>
      <protection/>
    </xf>
    <xf numFmtId="0" fontId="11" fillId="2" borderId="28" xfId="21" applyFont="1" applyFill="1" applyBorder="1" applyAlignment="1">
      <alignment horizontal="center" vertical="center" wrapText="1"/>
      <protection/>
    </xf>
    <xf numFmtId="0" fontId="11" fillId="2" borderId="29" xfId="21" applyFont="1" applyFill="1" applyBorder="1" applyAlignment="1">
      <alignment horizontal="center" vertical="center" wrapText="1"/>
      <protection/>
    </xf>
    <xf numFmtId="0" fontId="11" fillId="4" borderId="24" xfId="21" applyFont="1" applyFill="1" applyBorder="1" applyAlignment="1">
      <alignment horizontal="center" vertical="center" wrapText="1"/>
      <protection/>
    </xf>
    <xf numFmtId="0" fontId="11" fillId="4" borderId="28" xfId="21" applyFont="1" applyFill="1" applyBorder="1" applyAlignment="1">
      <alignment horizontal="center" vertical="center" wrapText="1"/>
      <protection/>
    </xf>
    <xf numFmtId="0" fontId="11" fillId="4" borderId="29" xfId="21" applyFont="1" applyFill="1" applyBorder="1" applyAlignment="1">
      <alignment horizontal="center" vertical="center" wrapText="1"/>
      <protection/>
    </xf>
    <xf numFmtId="0" fontId="11" fillId="2" borderId="25" xfId="21" applyFont="1" applyFill="1" applyBorder="1" applyAlignment="1">
      <alignment horizontal="center" vertical="center" wrapText="1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11" fillId="5" borderId="25" xfId="21" applyFont="1" applyFill="1" applyBorder="1" applyAlignment="1">
      <alignment horizontal="center" vertical="center" wrapText="1"/>
      <protection/>
    </xf>
    <xf numFmtId="0" fontId="11" fillId="5" borderId="1" xfId="21" applyFont="1" applyFill="1" applyBorder="1" applyAlignment="1">
      <alignment horizontal="center" vertical="center" wrapText="1"/>
      <protection/>
    </xf>
    <xf numFmtId="0" fontId="11" fillId="5" borderId="78" xfId="21" applyFont="1" applyFill="1" applyBorder="1" applyAlignment="1">
      <alignment horizontal="center" vertical="center" wrapText="1"/>
      <protection/>
    </xf>
    <xf numFmtId="0" fontId="11" fillId="5" borderId="79" xfId="21" applyFont="1" applyFill="1" applyBorder="1" applyAlignment="1">
      <alignment horizontal="center" vertical="center" wrapText="1"/>
      <protection/>
    </xf>
    <xf numFmtId="0" fontId="11" fillId="5" borderId="80" xfId="21" applyFont="1" applyFill="1" applyBorder="1" applyAlignment="1">
      <alignment horizontal="center" vertical="center" wrapText="1"/>
      <protection/>
    </xf>
    <xf numFmtId="0" fontId="11" fillId="2" borderId="47" xfId="21" applyFont="1" applyFill="1" applyBorder="1" applyAlignment="1">
      <alignment horizontal="center" vertical="center" wrapText="1"/>
      <protection/>
    </xf>
    <xf numFmtId="0" fontId="11" fillId="2" borderId="2" xfId="21" applyFont="1" applyFill="1" applyBorder="1" applyAlignment="1">
      <alignment horizontal="center" vertical="center" wrapText="1"/>
      <protection/>
    </xf>
    <xf numFmtId="0" fontId="11" fillId="2" borderId="27" xfId="21" applyFont="1" applyFill="1" applyBorder="1" applyAlignment="1">
      <alignment horizontal="center" vertical="center" wrapText="1"/>
      <protection/>
    </xf>
    <xf numFmtId="0" fontId="11" fillId="2" borderId="81" xfId="21" applyFont="1" applyFill="1" applyBorder="1" applyAlignment="1">
      <alignment horizontal="center" vertical="center" wrapText="1"/>
      <protection/>
    </xf>
    <xf numFmtId="186" fontId="11" fillId="2" borderId="26" xfId="21" applyNumberFormat="1" applyFont="1" applyFill="1" applyBorder="1" applyAlignment="1">
      <alignment horizontal="center" vertical="center" wrapText="1"/>
      <protection/>
    </xf>
    <xf numFmtId="186" fontId="11" fillId="2" borderId="48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MP_T005.xls" xfId="21"/>
    <cellStyle name="標準_GE-COST.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8.59765625" style="0" customWidth="1"/>
    <col min="3" max="3" width="6.09765625" style="0" customWidth="1"/>
    <col min="4" max="4" width="5.59765625" style="0" customWidth="1"/>
    <col min="5" max="5" width="6.296875" style="0" customWidth="1"/>
    <col min="6" max="6" width="6" style="0" customWidth="1"/>
    <col min="7" max="7" width="7.296875" style="0" customWidth="1"/>
    <col min="8" max="8" width="6.69921875" style="0" customWidth="1"/>
    <col min="9" max="9" width="5.09765625" style="0" customWidth="1"/>
    <col min="10" max="10" width="5.69921875" style="0" customWidth="1"/>
    <col min="11" max="11" width="5.3984375" style="0" customWidth="1"/>
    <col min="12" max="12" width="6.09765625" style="0" customWidth="1"/>
    <col min="13" max="13" width="6.296875" style="0" customWidth="1"/>
    <col min="14" max="14" width="6" style="0" customWidth="1"/>
    <col min="15" max="16" width="5.69921875" style="0" customWidth="1"/>
    <col min="17" max="17" width="7.3984375" style="0" customWidth="1"/>
    <col min="18" max="18" width="5.296875" style="0" customWidth="1"/>
    <col min="19" max="19" width="7.69921875" style="0" customWidth="1"/>
    <col min="20" max="20" width="7.59765625" style="0" customWidth="1"/>
    <col min="21" max="16384" width="11.19921875" style="0" customWidth="1"/>
  </cols>
  <sheetData>
    <row r="1" spans="1:20" ht="22.5">
      <c r="A1" s="6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"/>
      <c r="N1" s="1"/>
      <c r="O1" s="1"/>
      <c r="P1" s="1"/>
      <c r="Q1" s="1"/>
      <c r="R1" s="1"/>
      <c r="S1" s="1"/>
      <c r="T1" s="1"/>
    </row>
    <row r="2" spans="1:20" ht="14.25">
      <c r="A2" s="10" t="s">
        <v>0</v>
      </c>
      <c r="B2" s="36"/>
      <c r="C2" s="36"/>
      <c r="D2" s="36"/>
      <c r="E2" s="11" t="s">
        <v>1</v>
      </c>
      <c r="F2" s="12"/>
      <c r="G2" s="13" t="s">
        <v>2</v>
      </c>
      <c r="H2" s="12"/>
      <c r="I2" s="12"/>
      <c r="J2" s="14"/>
      <c r="K2" s="14"/>
      <c r="L2" s="12"/>
      <c r="M2" s="15"/>
      <c r="N2" s="12"/>
      <c r="O2" s="12"/>
      <c r="P2" s="12"/>
      <c r="Q2" s="12"/>
      <c r="R2" s="12"/>
      <c r="S2" s="12"/>
      <c r="T2" s="12"/>
    </row>
    <row r="3" spans="1:20" ht="14.25">
      <c r="A3" s="37"/>
      <c r="B3" s="36"/>
      <c r="C3" s="36"/>
      <c r="D3" s="36"/>
      <c r="E3" s="36"/>
      <c r="F3" s="36"/>
      <c r="G3" s="36"/>
      <c r="H3" s="12"/>
      <c r="I3" s="12"/>
      <c r="J3" s="14"/>
      <c r="K3" s="14"/>
      <c r="L3" s="12"/>
      <c r="M3" s="15"/>
      <c r="N3" s="12"/>
      <c r="O3" s="12"/>
      <c r="P3" s="12"/>
      <c r="Q3" s="12"/>
      <c r="R3" s="12"/>
      <c r="S3" s="12"/>
      <c r="T3" s="12"/>
    </row>
    <row r="4" spans="1:20" s="8" customFormat="1" ht="14.25">
      <c r="A4" s="16" t="s">
        <v>3</v>
      </c>
      <c r="B4" s="17"/>
      <c r="C4" s="38" t="s">
        <v>4</v>
      </c>
      <c r="D4" s="39"/>
      <c r="E4" s="39"/>
      <c r="F4" s="39"/>
      <c r="G4" s="39"/>
      <c r="H4" s="40"/>
      <c r="I4" s="41" t="s">
        <v>5</v>
      </c>
      <c r="J4" s="42" t="s">
        <v>6</v>
      </c>
      <c r="K4" s="43"/>
      <c r="L4" s="43"/>
      <c r="M4" s="44"/>
      <c r="N4" s="42" t="s">
        <v>40</v>
      </c>
      <c r="O4" s="43"/>
      <c r="P4" s="43"/>
      <c r="Q4" s="45"/>
      <c r="R4" s="171" t="s">
        <v>7</v>
      </c>
      <c r="S4" s="174" t="s">
        <v>8</v>
      </c>
      <c r="T4" s="174" t="s">
        <v>9</v>
      </c>
    </row>
    <row r="5" spans="1:20" s="8" customFormat="1" ht="26.25">
      <c r="A5" s="48" t="s">
        <v>41</v>
      </c>
      <c r="B5" s="49" t="s">
        <v>10</v>
      </c>
      <c r="C5" s="177" t="s">
        <v>42</v>
      </c>
      <c r="D5" s="177"/>
      <c r="E5" s="177"/>
      <c r="F5" s="177" t="s">
        <v>11</v>
      </c>
      <c r="G5" s="179" t="s">
        <v>69</v>
      </c>
      <c r="H5" s="181" t="s">
        <v>12</v>
      </c>
      <c r="I5" s="183" t="s">
        <v>13</v>
      </c>
      <c r="J5" s="184" t="s">
        <v>14</v>
      </c>
      <c r="K5" s="185" t="s">
        <v>15</v>
      </c>
      <c r="L5" s="185" t="s">
        <v>16</v>
      </c>
      <c r="M5" s="188" t="s">
        <v>17</v>
      </c>
      <c r="N5" s="184" t="s">
        <v>18</v>
      </c>
      <c r="O5" s="185" t="s">
        <v>19</v>
      </c>
      <c r="P5" s="185" t="s">
        <v>20</v>
      </c>
      <c r="Q5" s="186" t="s">
        <v>21</v>
      </c>
      <c r="R5" s="172"/>
      <c r="S5" s="175"/>
      <c r="T5" s="175"/>
    </row>
    <row r="6" spans="1:20" s="8" customFormat="1" ht="26.25">
      <c r="A6" s="18"/>
      <c r="B6" s="19"/>
      <c r="C6" s="20" t="s">
        <v>22</v>
      </c>
      <c r="D6" s="20" t="s">
        <v>43</v>
      </c>
      <c r="E6" s="21" t="s">
        <v>23</v>
      </c>
      <c r="F6" s="178"/>
      <c r="G6" s="180"/>
      <c r="H6" s="182"/>
      <c r="I6" s="183"/>
      <c r="J6" s="184"/>
      <c r="K6" s="185"/>
      <c r="L6" s="185"/>
      <c r="M6" s="189"/>
      <c r="N6" s="184"/>
      <c r="O6" s="185"/>
      <c r="P6" s="185"/>
      <c r="Q6" s="187"/>
      <c r="R6" s="173"/>
      <c r="S6" s="176"/>
      <c r="T6" s="176"/>
    </row>
    <row r="7" spans="1:20" s="8" customFormat="1" ht="14.25">
      <c r="A7" s="128"/>
      <c r="B7" s="19"/>
      <c r="C7" s="129" t="s">
        <v>64</v>
      </c>
      <c r="D7" s="129" t="s">
        <v>65</v>
      </c>
      <c r="E7" s="130" t="s">
        <v>66</v>
      </c>
      <c r="F7" s="129" t="s">
        <v>67</v>
      </c>
      <c r="G7" s="131" t="s">
        <v>68</v>
      </c>
      <c r="H7" s="132" t="s">
        <v>70</v>
      </c>
      <c r="I7" s="133" t="s">
        <v>71</v>
      </c>
      <c r="J7" s="134" t="s">
        <v>74</v>
      </c>
      <c r="K7" s="63" t="s">
        <v>75</v>
      </c>
      <c r="L7" s="63" t="s">
        <v>73</v>
      </c>
      <c r="M7" s="135" t="s">
        <v>72</v>
      </c>
      <c r="N7" s="134" t="s">
        <v>76</v>
      </c>
      <c r="O7" s="63" t="s">
        <v>81</v>
      </c>
      <c r="P7" s="63" t="s">
        <v>80</v>
      </c>
      <c r="Q7" s="136" t="s">
        <v>79</v>
      </c>
      <c r="R7" s="55" t="s">
        <v>82</v>
      </c>
      <c r="S7" s="56" t="s">
        <v>78</v>
      </c>
      <c r="T7" s="56" t="s">
        <v>77</v>
      </c>
    </row>
    <row r="8" spans="1:20" s="9" customFormat="1" ht="27" thickBot="1">
      <c r="A8" s="22"/>
      <c r="B8" s="23" t="s">
        <v>44</v>
      </c>
      <c r="C8" s="24" t="s">
        <v>45</v>
      </c>
      <c r="D8" s="24" t="s">
        <v>46</v>
      </c>
      <c r="E8" s="25" t="s">
        <v>47</v>
      </c>
      <c r="F8" s="57" t="s">
        <v>48</v>
      </c>
      <c r="G8" s="24" t="s">
        <v>47</v>
      </c>
      <c r="H8" s="58" t="s">
        <v>24</v>
      </c>
      <c r="I8" s="59"/>
      <c r="J8" s="60" t="s">
        <v>49</v>
      </c>
      <c r="K8" s="61" t="s">
        <v>48</v>
      </c>
      <c r="L8" s="26" t="s">
        <v>49</v>
      </c>
      <c r="M8" s="62" t="s">
        <v>50</v>
      </c>
      <c r="N8" s="7" t="s">
        <v>25</v>
      </c>
      <c r="O8" s="63" t="s">
        <v>51</v>
      </c>
      <c r="P8" s="63" t="s">
        <v>48</v>
      </c>
      <c r="Q8" s="64" t="s">
        <v>51</v>
      </c>
      <c r="R8" s="65" t="s">
        <v>52</v>
      </c>
      <c r="S8" s="66" t="s">
        <v>26</v>
      </c>
      <c r="T8" s="66" t="s">
        <v>53</v>
      </c>
    </row>
    <row r="9" spans="1:20" s="8" customFormat="1" ht="54" thickBot="1" thickTop="1">
      <c r="A9" s="27" t="s">
        <v>27</v>
      </c>
      <c r="B9" s="3" t="s">
        <v>54</v>
      </c>
      <c r="C9" s="67">
        <v>0.7</v>
      </c>
      <c r="D9" s="68">
        <v>1.224</v>
      </c>
      <c r="E9" s="69">
        <f>C9*D9/10</f>
        <v>0.08567999999999999</v>
      </c>
      <c r="F9" s="70">
        <f>IF(E9&gt;0,G9/E9*100,100)</f>
        <v>96.87208216619982</v>
      </c>
      <c r="G9" s="71">
        <v>0.083</v>
      </c>
      <c r="H9" s="72">
        <f aca="true" t="shared" si="0" ref="H9:H15">IF(G9&gt;0,1/G9,0)</f>
        <v>12.048192771084336</v>
      </c>
      <c r="I9" s="73">
        <v>1</v>
      </c>
      <c r="J9" s="74">
        <v>8</v>
      </c>
      <c r="K9" s="75">
        <v>80</v>
      </c>
      <c r="L9" s="76">
        <f aca="true" t="shared" si="1" ref="L9:L15">J9*K9/100</f>
        <v>6.4</v>
      </c>
      <c r="M9" s="77">
        <f aca="true" t="shared" si="2" ref="M9:M14">G9*L9*I9</f>
        <v>0.5312</v>
      </c>
      <c r="N9" s="28" t="s">
        <v>55</v>
      </c>
      <c r="O9" s="78">
        <v>30</v>
      </c>
      <c r="P9" s="79">
        <v>73</v>
      </c>
      <c r="Q9" s="80">
        <f aca="true" t="shared" si="3" ref="Q9:Q15">O9*P9/100</f>
        <v>21.9</v>
      </c>
      <c r="R9" s="81">
        <v>1</v>
      </c>
      <c r="S9" s="82">
        <f aca="true" t="shared" si="4" ref="S9:S15">IF(M9=0,1000,M9*Q9/R9/I9)</f>
        <v>11.63328</v>
      </c>
      <c r="T9" s="83">
        <f aca="true" t="shared" si="5" ref="T9:T15">IF(M9=0,1000,M9*Q9/R9)</f>
        <v>11.63328</v>
      </c>
    </row>
    <row r="10" spans="1:20" s="8" customFormat="1" ht="40.5" thickBot="1" thickTop="1">
      <c r="A10" s="29" t="s">
        <v>28</v>
      </c>
      <c r="B10" s="3" t="s">
        <v>29</v>
      </c>
      <c r="C10" s="84">
        <v>0</v>
      </c>
      <c r="D10" s="68">
        <v>0</v>
      </c>
      <c r="E10" s="85">
        <f>C10*D10/10</f>
        <v>0</v>
      </c>
      <c r="F10" s="86">
        <f>IF(E10&gt;0,G10/E10*100,100)</f>
        <v>100</v>
      </c>
      <c r="G10" s="71">
        <v>0.009</v>
      </c>
      <c r="H10" s="87">
        <f t="shared" si="0"/>
        <v>111.11111111111111</v>
      </c>
      <c r="I10" s="73">
        <v>1</v>
      </c>
      <c r="J10" s="88">
        <v>8</v>
      </c>
      <c r="K10" s="89">
        <v>80</v>
      </c>
      <c r="L10" s="90">
        <f t="shared" si="1"/>
        <v>6.4</v>
      </c>
      <c r="M10" s="91">
        <f t="shared" si="2"/>
        <v>0.0576</v>
      </c>
      <c r="N10" s="30" t="s">
        <v>56</v>
      </c>
      <c r="O10" s="89">
        <v>30</v>
      </c>
      <c r="P10" s="79">
        <v>73</v>
      </c>
      <c r="Q10" s="80">
        <f t="shared" si="3"/>
        <v>21.9</v>
      </c>
      <c r="R10" s="81">
        <v>1</v>
      </c>
      <c r="S10" s="82">
        <f t="shared" si="4"/>
        <v>1.26144</v>
      </c>
      <c r="T10" s="83">
        <f t="shared" si="5"/>
        <v>1.26144</v>
      </c>
    </row>
    <row r="11" spans="1:20" s="8" customFormat="1" ht="66.75" thickBot="1" thickTop="1">
      <c r="A11" s="29" t="s">
        <v>30</v>
      </c>
      <c r="B11" s="3" t="s">
        <v>31</v>
      </c>
      <c r="C11" s="67">
        <v>1.4</v>
      </c>
      <c r="D11" s="68">
        <v>1.19</v>
      </c>
      <c r="E11" s="85">
        <f>C11*D11/10</f>
        <v>0.1666</v>
      </c>
      <c r="F11" s="86">
        <f>IF(E11&gt;0,G11/E11*100,100)</f>
        <v>75.63025210084034</v>
      </c>
      <c r="G11" s="71">
        <v>0.126</v>
      </c>
      <c r="H11" s="87">
        <f t="shared" si="0"/>
        <v>7.936507936507937</v>
      </c>
      <c r="I11" s="92">
        <v>1</v>
      </c>
      <c r="J11" s="88">
        <v>8</v>
      </c>
      <c r="K11" s="89">
        <v>80</v>
      </c>
      <c r="L11" s="90">
        <f t="shared" si="1"/>
        <v>6.4</v>
      </c>
      <c r="M11" s="91">
        <f t="shared" si="2"/>
        <v>0.8064</v>
      </c>
      <c r="N11" s="31" t="s">
        <v>57</v>
      </c>
      <c r="O11" s="78">
        <v>30</v>
      </c>
      <c r="P11" s="79">
        <v>73</v>
      </c>
      <c r="Q11" s="80">
        <f t="shared" si="3"/>
        <v>21.9</v>
      </c>
      <c r="R11" s="93">
        <v>1</v>
      </c>
      <c r="S11" s="82">
        <f t="shared" si="4"/>
        <v>17.660159999999998</v>
      </c>
      <c r="T11" s="83">
        <f t="shared" si="5"/>
        <v>17.660159999999998</v>
      </c>
    </row>
    <row r="12" spans="1:20" s="8" customFormat="1" ht="54" thickBot="1" thickTop="1">
      <c r="A12" s="29" t="s">
        <v>58</v>
      </c>
      <c r="B12" s="3" t="s">
        <v>32</v>
      </c>
      <c r="C12" s="94">
        <v>2</v>
      </c>
      <c r="D12" s="95">
        <v>3</v>
      </c>
      <c r="E12" s="96">
        <f>C12*D12/10</f>
        <v>0.6</v>
      </c>
      <c r="F12" s="86">
        <f>IF(E12&gt;0,G12/E12*100,100)</f>
        <v>11.166666666666668</v>
      </c>
      <c r="G12" s="71">
        <v>0.067</v>
      </c>
      <c r="H12" s="87">
        <f t="shared" si="0"/>
        <v>14.925373134328357</v>
      </c>
      <c r="I12" s="92">
        <v>1</v>
      </c>
      <c r="J12" s="88">
        <v>8</v>
      </c>
      <c r="K12" s="89">
        <v>80</v>
      </c>
      <c r="L12" s="97">
        <f t="shared" si="1"/>
        <v>6.4</v>
      </c>
      <c r="M12" s="98">
        <f t="shared" si="2"/>
        <v>0.42880000000000007</v>
      </c>
      <c r="N12" s="32" t="s">
        <v>59</v>
      </c>
      <c r="O12" s="89">
        <v>30</v>
      </c>
      <c r="P12" s="79">
        <v>73</v>
      </c>
      <c r="Q12" s="80">
        <f t="shared" si="3"/>
        <v>21.9</v>
      </c>
      <c r="R12" s="93">
        <v>1</v>
      </c>
      <c r="S12" s="82">
        <f t="shared" si="4"/>
        <v>9.390720000000002</v>
      </c>
      <c r="T12" s="83">
        <f t="shared" si="5"/>
        <v>9.390720000000002</v>
      </c>
    </row>
    <row r="13" spans="1:20" s="8" customFormat="1" ht="54" thickBot="1" thickTop="1">
      <c r="A13" s="33" t="s">
        <v>33</v>
      </c>
      <c r="B13" s="2" t="s">
        <v>34</v>
      </c>
      <c r="C13" s="99">
        <v>10.3</v>
      </c>
      <c r="D13" s="100">
        <v>0.432</v>
      </c>
      <c r="E13" s="101">
        <f>C13*D13/10</f>
        <v>0.44496</v>
      </c>
      <c r="F13" s="102">
        <f>IF(E13&gt;0,G13/E13*100,100)</f>
        <v>61.353829557713055</v>
      </c>
      <c r="G13" s="71">
        <v>0.273</v>
      </c>
      <c r="H13" s="87">
        <f t="shared" si="0"/>
        <v>3.663003663003663</v>
      </c>
      <c r="I13" s="103">
        <v>1</v>
      </c>
      <c r="J13" s="88">
        <v>8</v>
      </c>
      <c r="K13" s="89">
        <v>80</v>
      </c>
      <c r="L13" s="104">
        <f t="shared" si="1"/>
        <v>6.4</v>
      </c>
      <c r="M13" s="105">
        <f t="shared" si="2"/>
        <v>1.7472000000000003</v>
      </c>
      <c r="N13" s="34" t="s">
        <v>60</v>
      </c>
      <c r="O13" s="78">
        <v>30</v>
      </c>
      <c r="P13" s="79">
        <v>73</v>
      </c>
      <c r="Q13" s="106">
        <f t="shared" si="3"/>
        <v>21.9</v>
      </c>
      <c r="R13" s="107">
        <v>1</v>
      </c>
      <c r="S13" s="82">
        <f t="shared" si="4"/>
        <v>38.26368</v>
      </c>
      <c r="T13" s="83">
        <f t="shared" si="5"/>
        <v>38.26368</v>
      </c>
    </row>
    <row r="14" spans="1:20" s="8" customFormat="1" ht="54" thickBot="1" thickTop="1">
      <c r="A14" s="35" t="s">
        <v>35</v>
      </c>
      <c r="B14" s="4" t="s">
        <v>32</v>
      </c>
      <c r="C14" s="108"/>
      <c r="D14" s="100"/>
      <c r="E14" s="101"/>
      <c r="F14" s="102"/>
      <c r="G14" s="71">
        <v>4.3</v>
      </c>
      <c r="H14" s="87">
        <f t="shared" si="0"/>
        <v>0.23255813953488372</v>
      </c>
      <c r="I14" s="103">
        <v>1</v>
      </c>
      <c r="J14" s="88">
        <v>8</v>
      </c>
      <c r="K14" s="89">
        <v>80</v>
      </c>
      <c r="L14" s="104">
        <f t="shared" si="1"/>
        <v>6.4</v>
      </c>
      <c r="M14" s="105">
        <f t="shared" si="2"/>
        <v>27.52</v>
      </c>
      <c r="N14" s="34" t="s">
        <v>61</v>
      </c>
      <c r="O14" s="78">
        <v>30</v>
      </c>
      <c r="P14" s="79">
        <v>73</v>
      </c>
      <c r="Q14" s="106">
        <f t="shared" si="3"/>
        <v>21.9</v>
      </c>
      <c r="R14" s="107">
        <v>1</v>
      </c>
      <c r="S14" s="82">
        <f t="shared" si="4"/>
        <v>602.688</v>
      </c>
      <c r="T14" s="83">
        <f t="shared" si="5"/>
        <v>602.688</v>
      </c>
    </row>
    <row r="15" spans="1:20" s="8" customFormat="1" ht="54" thickBot="1" thickTop="1">
      <c r="A15" s="4" t="s">
        <v>36</v>
      </c>
      <c r="B15" s="4" t="s">
        <v>37</v>
      </c>
      <c r="C15" s="109"/>
      <c r="D15" s="110"/>
      <c r="E15" s="111"/>
      <c r="F15" s="102"/>
      <c r="G15" s="71">
        <v>0</v>
      </c>
      <c r="H15" s="87">
        <f t="shared" si="0"/>
        <v>0</v>
      </c>
      <c r="I15" s="103">
        <v>1</v>
      </c>
      <c r="J15" s="88">
        <v>8</v>
      </c>
      <c r="K15" s="89">
        <v>80</v>
      </c>
      <c r="L15" s="104">
        <f t="shared" si="1"/>
        <v>6.4</v>
      </c>
      <c r="M15" s="105">
        <v>0.48</v>
      </c>
      <c r="N15" s="34" t="s">
        <v>62</v>
      </c>
      <c r="O15" s="78">
        <v>30</v>
      </c>
      <c r="P15" s="79">
        <v>70</v>
      </c>
      <c r="Q15" s="106">
        <f t="shared" si="3"/>
        <v>21</v>
      </c>
      <c r="R15" s="107">
        <v>1</v>
      </c>
      <c r="S15" s="82">
        <f t="shared" si="4"/>
        <v>10.08</v>
      </c>
      <c r="T15" s="83">
        <f t="shared" si="5"/>
        <v>10.08</v>
      </c>
    </row>
    <row r="16" spans="1:20" s="8" customFormat="1" ht="15.75" thickBot="1" thickTop="1">
      <c r="A16" s="112" t="s">
        <v>38</v>
      </c>
      <c r="B16" s="113" t="s">
        <v>39</v>
      </c>
      <c r="C16" s="114"/>
      <c r="D16" s="115"/>
      <c r="E16" s="116"/>
      <c r="F16" s="117"/>
      <c r="G16" s="118"/>
      <c r="H16" s="119"/>
      <c r="I16" s="120"/>
      <c r="J16" s="121"/>
      <c r="K16" s="121"/>
      <c r="L16" s="122"/>
      <c r="M16" s="123"/>
      <c r="N16" s="124"/>
      <c r="O16" s="121"/>
      <c r="P16" s="121"/>
      <c r="Q16" s="125"/>
      <c r="R16" s="121"/>
      <c r="S16" s="126"/>
      <c r="T16" s="127"/>
    </row>
    <row r="17" ht="15" thickTop="1"/>
  </sheetData>
  <mergeCells count="16">
    <mergeCell ref="P5:P6"/>
    <mergeCell ref="Q5:Q6"/>
    <mergeCell ref="L5:L6"/>
    <mergeCell ref="M5:M6"/>
    <mergeCell ref="N5:N6"/>
    <mergeCell ref="O5:O6"/>
    <mergeCell ref="R4:R6"/>
    <mergeCell ref="S4:S6"/>
    <mergeCell ref="T4:T6"/>
    <mergeCell ref="C5:E5"/>
    <mergeCell ref="F5:F6"/>
    <mergeCell ref="G5:G6"/>
    <mergeCell ref="H5:H6"/>
    <mergeCell ref="I5:I6"/>
    <mergeCell ref="J5:J6"/>
    <mergeCell ref="K5:K6"/>
  </mergeCells>
  <printOptions/>
  <pageMargins left="0.75" right="0.75" top="1" bottom="1" header="0.512" footer="0.512"/>
  <pageSetup orientation="landscape" paperSize="9" scale="80"/>
  <headerFooter alignWithMargins="0">
    <oddHeader>&amp;L&amp;10&amp;F&amp;C&amp;A&amp;R&amp;D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G14" sqref="G14"/>
    </sheetView>
  </sheetViews>
  <sheetFormatPr defaultColWidth="8.796875" defaultRowHeight="15"/>
  <cols>
    <col min="1" max="1" width="9.69921875" style="137" customWidth="1"/>
    <col min="2" max="2" width="8.59765625" style="137" customWidth="1"/>
    <col min="3" max="3" width="7.296875" style="137" customWidth="1"/>
    <col min="4" max="4" width="6.69921875" style="137" customWidth="1"/>
    <col min="5" max="5" width="5.09765625" style="137" customWidth="1"/>
    <col min="6" max="6" width="6.09765625" style="137" customWidth="1"/>
    <col min="7" max="7" width="6.296875" style="137" customWidth="1"/>
    <col min="8" max="9" width="5.69921875" style="137" customWidth="1"/>
    <col min="10" max="10" width="7.3984375" style="137" customWidth="1"/>
    <col min="11" max="11" width="5.296875" style="137" hidden="1" customWidth="1"/>
    <col min="12" max="12" width="7.69921875" style="137" customWidth="1"/>
    <col min="13" max="13" width="7.59765625" style="137" customWidth="1"/>
    <col min="14" max="16384" width="10.69921875" style="137" customWidth="1"/>
  </cols>
  <sheetData>
    <row r="1" spans="1:13" ht="22.5">
      <c r="A1" s="6" t="s">
        <v>92</v>
      </c>
      <c r="B1" s="1"/>
      <c r="C1" s="1"/>
      <c r="D1" s="1"/>
      <c r="E1" s="1"/>
      <c r="F1" s="1"/>
      <c r="G1" s="5"/>
      <c r="H1" s="1"/>
      <c r="I1" s="1"/>
      <c r="J1" s="1"/>
      <c r="K1" s="1"/>
      <c r="L1" s="1"/>
      <c r="M1" s="1"/>
    </row>
    <row r="2" spans="1:13" ht="14.25">
      <c r="A2" s="37"/>
      <c r="B2" s="36"/>
      <c r="C2" s="36"/>
      <c r="D2" s="12"/>
      <c r="E2" s="12"/>
      <c r="F2" s="12"/>
      <c r="G2" s="15"/>
      <c r="H2" s="12"/>
      <c r="I2" s="12"/>
      <c r="J2" s="12"/>
      <c r="K2" s="12"/>
      <c r="L2" s="12"/>
      <c r="M2" s="12"/>
    </row>
    <row r="3" spans="1:13" s="8" customFormat="1" ht="39">
      <c r="A3" s="16" t="s">
        <v>3</v>
      </c>
      <c r="B3" s="17"/>
      <c r="C3" s="39"/>
      <c r="D3" s="40"/>
      <c r="E3" s="41" t="s">
        <v>5</v>
      </c>
      <c r="F3" s="43"/>
      <c r="G3" s="44"/>
      <c r="H3" s="43"/>
      <c r="I3" s="43"/>
      <c r="J3" s="45"/>
      <c r="K3" s="46" t="s">
        <v>7</v>
      </c>
      <c r="L3" s="174" t="s">
        <v>8</v>
      </c>
      <c r="M3" s="174" t="s">
        <v>9</v>
      </c>
    </row>
    <row r="4" spans="1:13" s="8" customFormat="1" ht="78.75">
      <c r="A4" s="48" t="s">
        <v>41</v>
      </c>
      <c r="B4" s="49" t="s">
        <v>10</v>
      </c>
      <c r="C4" s="50" t="s">
        <v>83</v>
      </c>
      <c r="D4" s="151" t="s">
        <v>12</v>
      </c>
      <c r="E4" s="159" t="s">
        <v>13</v>
      </c>
      <c r="F4" s="156" t="s">
        <v>16</v>
      </c>
      <c r="G4" s="52" t="s">
        <v>17</v>
      </c>
      <c r="H4" s="51" t="s">
        <v>19</v>
      </c>
      <c r="I4" s="51" t="s">
        <v>20</v>
      </c>
      <c r="J4" s="53" t="s">
        <v>21</v>
      </c>
      <c r="K4" s="54"/>
      <c r="L4" s="176"/>
      <c r="M4" s="176"/>
    </row>
    <row r="5" spans="1:13" s="8" customFormat="1" ht="14.25">
      <c r="A5" s="128"/>
      <c r="B5" s="19"/>
      <c r="C5" s="131" t="s">
        <v>68</v>
      </c>
      <c r="D5" s="152" t="s">
        <v>84</v>
      </c>
      <c r="E5" s="160" t="s">
        <v>85</v>
      </c>
      <c r="F5" s="157" t="s">
        <v>73</v>
      </c>
      <c r="G5" s="135" t="s">
        <v>86</v>
      </c>
      <c r="H5" s="63" t="s">
        <v>87</v>
      </c>
      <c r="I5" s="63" t="s">
        <v>80</v>
      </c>
      <c r="J5" s="136" t="s">
        <v>88</v>
      </c>
      <c r="K5" s="55" t="s">
        <v>89</v>
      </c>
      <c r="L5" s="56" t="s">
        <v>90</v>
      </c>
      <c r="M5" s="56" t="s">
        <v>91</v>
      </c>
    </row>
    <row r="6" spans="1:13" s="9" customFormat="1" ht="15" thickBot="1">
      <c r="A6" s="22"/>
      <c r="B6" s="138" t="s">
        <v>44</v>
      </c>
      <c r="C6" s="139" t="s">
        <v>47</v>
      </c>
      <c r="D6" s="153" t="s">
        <v>24</v>
      </c>
      <c r="E6" s="161"/>
      <c r="F6" s="158" t="s">
        <v>49</v>
      </c>
      <c r="G6" s="135" t="s">
        <v>50</v>
      </c>
      <c r="H6" s="63" t="s">
        <v>51</v>
      </c>
      <c r="I6" s="63" t="s">
        <v>48</v>
      </c>
      <c r="J6" s="136" t="s">
        <v>51</v>
      </c>
      <c r="K6" s="46" t="s">
        <v>52</v>
      </c>
      <c r="L6" s="47" t="s">
        <v>26</v>
      </c>
      <c r="M6" s="47" t="s">
        <v>53</v>
      </c>
    </row>
    <row r="7" spans="1:13" s="8" customFormat="1" ht="53.25" thickTop="1">
      <c r="A7" s="140" t="s">
        <v>27</v>
      </c>
      <c r="B7" s="141" t="s">
        <v>54</v>
      </c>
      <c r="C7" s="142">
        <v>0.08</v>
      </c>
      <c r="D7" s="154">
        <f>IF(C7&gt;0,1/C7,0)</f>
        <v>12.5</v>
      </c>
      <c r="E7" s="162">
        <v>1</v>
      </c>
      <c r="F7" s="164">
        <v>6</v>
      </c>
      <c r="G7" s="143">
        <f>C7*F7*E7</f>
        <v>0.48</v>
      </c>
      <c r="H7" s="167">
        <v>30</v>
      </c>
      <c r="I7" s="168">
        <v>70</v>
      </c>
      <c r="J7" s="144">
        <f>H7*I7/100</f>
        <v>21</v>
      </c>
      <c r="K7" s="145">
        <v>1</v>
      </c>
      <c r="L7" s="146">
        <f>IF(G7=0,1000,G7*J7/K7/E7)</f>
        <v>10.08</v>
      </c>
      <c r="M7" s="147">
        <f>IF(G7=0,1000,G7*J7/K7)</f>
        <v>10.08</v>
      </c>
    </row>
    <row r="8" spans="1:13" s="8" customFormat="1" ht="14.25">
      <c r="A8" s="148" t="s">
        <v>28</v>
      </c>
      <c r="B8" s="149" t="s">
        <v>29</v>
      </c>
      <c r="C8" s="71">
        <v>0.009</v>
      </c>
      <c r="D8" s="155">
        <f>IF(C8&gt;0,1/C8,0)</f>
        <v>111.11111111111111</v>
      </c>
      <c r="E8" s="163">
        <v>5</v>
      </c>
      <c r="F8" s="165">
        <v>6.4</v>
      </c>
      <c r="G8" s="150">
        <f>C8*F8*E8</f>
        <v>0.288</v>
      </c>
      <c r="H8" s="169">
        <v>30</v>
      </c>
      <c r="I8" s="170">
        <v>73</v>
      </c>
      <c r="J8" s="80">
        <f>H8*I8/100</f>
        <v>21.9</v>
      </c>
      <c r="K8" s="81">
        <v>1</v>
      </c>
      <c r="L8" s="82">
        <f>IF(G8=0,1000,G8*J8/K8/E8)</f>
        <v>1.26144</v>
      </c>
      <c r="M8" s="83">
        <f>IF(G8=0,1000,G8*J8/K8)</f>
        <v>6.307199999999999</v>
      </c>
    </row>
    <row r="9" spans="1:13" s="8" customFormat="1" ht="66">
      <c r="A9" s="148" t="s">
        <v>30</v>
      </c>
      <c r="B9" s="149" t="s">
        <v>31</v>
      </c>
      <c r="C9" s="71">
        <v>0.15</v>
      </c>
      <c r="D9" s="155">
        <f>IF(C9&gt;0,1/C9,0)</f>
        <v>6.666666666666667</v>
      </c>
      <c r="E9" s="163">
        <v>2</v>
      </c>
      <c r="F9" s="165">
        <v>6.4</v>
      </c>
      <c r="G9" s="150">
        <f>C9*F9*E9</f>
        <v>1.92</v>
      </c>
      <c r="H9" s="169">
        <v>30</v>
      </c>
      <c r="I9" s="170">
        <v>73</v>
      </c>
      <c r="J9" s="80">
        <f>H9*I9/100</f>
        <v>21.9</v>
      </c>
      <c r="K9" s="93">
        <v>1</v>
      </c>
      <c r="L9" s="82">
        <f>IF(G9=0,1000,G9*J9/K9/E9)</f>
        <v>21.023999999999997</v>
      </c>
      <c r="M9" s="83">
        <f>IF(G9=0,1000,G9*J9/K9)</f>
        <v>42.047999999999995</v>
      </c>
    </row>
    <row r="10" spans="1:13" s="8" customFormat="1" ht="26.25">
      <c r="A10" s="148" t="s">
        <v>58</v>
      </c>
      <c r="B10" s="149" t="s">
        <v>32</v>
      </c>
      <c r="C10" s="71">
        <v>0.067</v>
      </c>
      <c r="D10" s="155">
        <f>IF(C10&gt;0,1/C10,0)</f>
        <v>14.925373134328357</v>
      </c>
      <c r="E10" s="163">
        <v>1</v>
      </c>
      <c r="F10" s="165">
        <v>6.4</v>
      </c>
      <c r="G10" s="150">
        <f>C10*F10*E10</f>
        <v>0.42880000000000007</v>
      </c>
      <c r="H10" s="169">
        <v>30</v>
      </c>
      <c r="I10" s="170">
        <v>73</v>
      </c>
      <c r="J10" s="80">
        <f>H10*I10/100</f>
        <v>21.9</v>
      </c>
      <c r="K10" s="93">
        <v>1</v>
      </c>
      <c r="L10" s="82">
        <f>IF(G10=0,1000,G10*J10/K10/E10)</f>
        <v>9.390720000000002</v>
      </c>
      <c r="M10" s="83">
        <f>IF(G10=0,1000,G10*J10/K10)</f>
        <v>9.390720000000002</v>
      </c>
    </row>
    <row r="11" spans="1:13" s="8" customFormat="1" ht="26.25">
      <c r="A11" s="33" t="s">
        <v>33</v>
      </c>
      <c r="B11" s="2" t="s">
        <v>34</v>
      </c>
      <c r="C11" s="71">
        <v>0.273</v>
      </c>
      <c r="D11" s="155">
        <f>IF(C11&gt;0,1/C11,0)</f>
        <v>3.663003663003663</v>
      </c>
      <c r="E11" s="163">
        <v>1</v>
      </c>
      <c r="F11" s="166">
        <v>6.4</v>
      </c>
      <c r="G11" s="105">
        <f>C11*F11*E11</f>
        <v>1.7472000000000003</v>
      </c>
      <c r="H11" s="169">
        <v>30</v>
      </c>
      <c r="I11" s="170">
        <v>73</v>
      </c>
      <c r="J11" s="80">
        <f>H11*I11/100</f>
        <v>21.9</v>
      </c>
      <c r="K11" s="93">
        <v>1</v>
      </c>
      <c r="L11" s="82">
        <f>IF(G11=0,1000,G11*J11/K11/E11)</f>
        <v>38.26368</v>
      </c>
      <c r="M11" s="83">
        <f>IF(G11=0,1000,G11*J11/K11)</f>
        <v>38.26368</v>
      </c>
    </row>
  </sheetData>
  <mergeCells count="2">
    <mergeCell ref="L3:L4"/>
    <mergeCell ref="M3:M4"/>
  </mergeCells>
  <printOptions/>
  <pageMargins left="0.75" right="0.75" top="1" bottom="1" header="0.512" footer="0.512"/>
  <pageSetup orientation="portrait" paperSize="9" scale="80"/>
  <headerFooter alignWithMargins="0">
    <oddHeader>&amp;L&amp;10&amp;F&amp;C&amp;A&amp;R&amp;D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筑波国際センター・業務第二課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国際協力事業団</dc:creator>
  <cp:keywords/>
  <dc:description/>
  <cp:lastModifiedBy>KONAKA Toshio</cp:lastModifiedBy>
  <cp:lastPrinted>2002-03-05T07:26:05Z</cp:lastPrinted>
  <dcterms:created xsi:type="dcterms:W3CDTF">2002-01-16T07:20:24Z</dcterms:created>
  <dcterms:modified xsi:type="dcterms:W3CDTF">2004-05-31T00:49:42Z</dcterms:modified>
  <cp:category/>
  <cp:version/>
  <cp:contentType/>
  <cp:contentStatus/>
</cp:coreProperties>
</file>